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inanztip.sharepoint.com/sites/workspace/Growth/Female Finance/"/>
    </mc:Choice>
  </mc:AlternateContent>
  <xr:revisionPtr revIDLastSave="950" documentId="8_{3D4CD68A-2880-4792-ACE7-0BFFB54D18C7}" xr6:coauthVersionLast="47" xr6:coauthVersionMax="47" xr10:uidLastSave="{59468F50-B2B8-4F7C-96A2-DA3B1082AB98}"/>
  <bookViews>
    <workbookView xWindow="28680" yWindow="-120" windowWidth="29040" windowHeight="15840" xr2:uid="{00000000-000D-0000-FFFF-FFFF00000000}"/>
  </bookViews>
  <sheets>
    <sheet name="Ausgleichszahlung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4" i="1" l="1"/>
  <c r="E40" i="1"/>
  <c r="G15" i="1"/>
  <c r="B15" i="1"/>
  <c r="H16" i="1"/>
  <c r="C16" i="1"/>
  <c r="G61" i="1"/>
  <c r="B61" i="1"/>
  <c r="G50" i="1"/>
  <c r="B50" i="1"/>
  <c r="E39" i="1"/>
  <c r="E38" i="1"/>
  <c r="E37" i="1"/>
  <c r="E29" i="1"/>
  <c r="E32" i="1"/>
  <c r="B16" i="1" l="1"/>
  <c r="G16" i="1"/>
  <c r="E20" i="1"/>
  <c r="E43" i="1" s="1"/>
  <c r="E45" i="1" s="1"/>
  <c r="B46" i="1" l="1"/>
  <c r="B51" i="1" s="1"/>
  <c r="B62" i="1" s="1"/>
  <c r="G46" i="1"/>
  <c r="G51" i="1" l="1"/>
  <c r="G62" i="1" s="1"/>
</calcChain>
</file>

<file path=xl/sharedStrings.xml><?xml version="1.0" encoding="utf-8"?>
<sst xmlns="http://schemas.openxmlformats.org/spreadsheetml/2006/main" count="87" uniqueCount="62">
  <si>
    <t>Allianz Rürup</t>
  </si>
  <si>
    <t>Fitness</t>
  </si>
  <si>
    <t>Handy</t>
  </si>
  <si>
    <t>Bilanz</t>
  </si>
  <si>
    <t>Miete</t>
  </si>
  <si>
    <t>Strom</t>
  </si>
  <si>
    <t>GEZ</t>
  </si>
  <si>
    <t>Kita</t>
  </si>
  <si>
    <t>DSL</t>
  </si>
  <si>
    <t>Babysitter</t>
  </si>
  <si>
    <t>Kindergeld</t>
  </si>
  <si>
    <t>Persönliche Ausgaben</t>
  </si>
  <si>
    <t>Gemeinsame Ausgaben</t>
  </si>
  <si>
    <t>ETF Sparplan für Kind(er)</t>
  </si>
  <si>
    <t>Streaming (Apple, Prime, Music)</t>
  </si>
  <si>
    <t>Haushaltshilfe</t>
  </si>
  <si>
    <t>Person A</t>
  </si>
  <si>
    <t>Person B</t>
  </si>
  <si>
    <t>Hausratsversicherung</t>
  </si>
  <si>
    <t>Rechtsschutzversicherung</t>
  </si>
  <si>
    <t>Essen</t>
  </si>
  <si>
    <t>Sonstiges</t>
  </si>
  <si>
    <t>Kfz-Versicherung</t>
  </si>
  <si>
    <t xml:space="preserve">Total Persönliche Ausgaben </t>
  </si>
  <si>
    <t>Gemeinsame Einnahmen</t>
  </si>
  <si>
    <t>Total Einnahmen</t>
  </si>
  <si>
    <t>Persönliche Einnahmen</t>
  </si>
  <si>
    <t>Total Gemeinsame Ausgaben</t>
  </si>
  <si>
    <t>Pro Monat</t>
  </si>
  <si>
    <t>Pro Jahr</t>
  </si>
  <si>
    <t>Gehalt (netto)</t>
  </si>
  <si>
    <t>Mitarbeiteraktien</t>
  </si>
  <si>
    <t>Betriebliche Altersvorsorge</t>
  </si>
  <si>
    <t>Berufsunfähigkeitsversicherung</t>
  </si>
  <si>
    <t>Kantinenessen</t>
  </si>
  <si>
    <t>Gehalt inkl. weiterer Leistungen</t>
  </si>
  <si>
    <t>Urlaub</t>
  </si>
  <si>
    <t>Persönliche Bilanz</t>
  </si>
  <si>
    <t>Persönliche Bilanzen</t>
  </si>
  <si>
    <t>Überweisung Gemeinschaftskonto</t>
  </si>
  <si>
    <t>ETF Sparplan</t>
  </si>
  <si>
    <t>BU-Versicherung</t>
  </si>
  <si>
    <t>Total Ausgaben</t>
  </si>
  <si>
    <t>Spenden</t>
  </si>
  <si>
    <t>Riester</t>
  </si>
  <si>
    <t>Zahnzusatzversicherung</t>
  </si>
  <si>
    <t>Vom Gehalt (brutto) abgezogene Leistungen*</t>
  </si>
  <si>
    <t>* Leistungen, die vom brutto abgezogen werden, sollten der Person zugerechnet werden, die davon profitiert</t>
  </si>
  <si>
    <t>** Person A zahlt das Jobrad von ihrem Brutto-Gehalt für Person B; Person B benötigt das Rad für den Arbeitsweg.</t>
  </si>
  <si>
    <t xml:space="preserve">     Beruflich notwendige Ausgaben werden gemeinsam getragen. Person A erhält die Kosten gutgeschrieben</t>
  </si>
  <si>
    <t>Familiengeld***</t>
  </si>
  <si>
    <t>*** Wird in Bayern für Kinder zwischen 1 und 3 Jahren gezahlt</t>
  </si>
  <si>
    <t>Budget pro Person</t>
  </si>
  <si>
    <t>Jede Person trägt die Kosten anteilig nach ihrem Gehalt</t>
  </si>
  <si>
    <t>Beide Personen haben nach Abzug der Kosten gleich viel Budget übrig</t>
  </si>
  <si>
    <t>Kostenverteilung</t>
  </si>
  <si>
    <t>Modell</t>
  </si>
  <si>
    <t>A</t>
  </si>
  <si>
    <t>B</t>
  </si>
  <si>
    <t>Ausfüllfelder</t>
  </si>
  <si>
    <t>Legende</t>
  </si>
  <si>
    <t>Jobrad (von Person A gezahlt)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</si>
</sst>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77">
    <xf numFmtId="0" fontId="0" fillId="0" borderId="0" xfId="0"/>
    <xf numFmtId="0" fontId="1" fillId="0" borderId="0" xfId="0" applyFont="1"/>
    <xf numFmtId="164" fontId="0" fillId="0" borderId="0" xfId="0" applyNumberFormat="1"/>
    <xf numFmtId="164" fontId="2" fillId="0" borderId="0" xfId="0" applyNumberFormat="1" applyFont="1"/>
    <xf numFmtId="0" fontId="2" fillId="0" borderId="0" xfId="0" applyFont="1"/>
    <xf numFmtId="0" fontId="1" fillId="3" borderId="0" xfId="0" applyFont="1" applyFill="1"/>
    <xf numFmtId="0" fontId="0" fillId="3" borderId="0" xfId="0" applyFill="1"/>
    <xf numFmtId="0" fontId="2" fillId="3" borderId="0" xfId="0" applyFont="1" applyFill="1"/>
    <xf numFmtId="0" fontId="3" fillId="0" borderId="0" xfId="0" applyFont="1"/>
    <xf numFmtId="164" fontId="0" fillId="2" borderId="0" xfId="0" applyNumberFormat="1" applyFill="1"/>
    <xf numFmtId="0" fontId="1" fillId="0" borderId="2" xfId="0" applyFont="1" applyBorder="1"/>
    <xf numFmtId="164" fontId="1" fillId="0" borderId="2" xfId="0" applyNumberFormat="1" applyFont="1" applyBorder="1"/>
    <xf numFmtId="0" fontId="0" fillId="0" borderId="1" xfId="0" applyBorder="1"/>
    <xf numFmtId="164" fontId="2" fillId="0" borderId="1" xfId="0" applyNumberFormat="1" applyFont="1" applyBorder="1"/>
    <xf numFmtId="0" fontId="2" fillId="0" borderId="1" xfId="0" applyFont="1" applyBorder="1"/>
    <xf numFmtId="0" fontId="1" fillId="0" borderId="1" xfId="0" applyFont="1" applyBorder="1"/>
    <xf numFmtId="164" fontId="1" fillId="0" borderId="1" xfId="0" applyNumberFormat="1" applyFont="1" applyBorder="1"/>
    <xf numFmtId="164" fontId="3" fillId="2" borderId="8" xfId="0" applyNumberFormat="1" applyFont="1" applyFill="1" applyBorder="1"/>
    <xf numFmtId="0" fontId="0" fillId="0" borderId="9" xfId="0" applyBorder="1"/>
    <xf numFmtId="0" fontId="0" fillId="0" borderId="8" xfId="0" applyBorder="1"/>
    <xf numFmtId="0" fontId="3" fillId="0" borderId="10" xfId="0" applyFont="1" applyBorder="1"/>
    <xf numFmtId="0" fontId="3" fillId="0" borderId="11" xfId="0" applyFont="1" applyBorder="1"/>
    <xf numFmtId="164" fontId="2" fillId="0" borderId="11" xfId="0" applyNumberFormat="1" applyFont="1" applyBorder="1"/>
    <xf numFmtId="0" fontId="2" fillId="0" borderId="11" xfId="0" applyFont="1" applyBorder="1"/>
    <xf numFmtId="0" fontId="0" fillId="0" borderId="11" xfId="0" applyBorder="1"/>
    <xf numFmtId="0" fontId="0" fillId="0" borderId="12" xfId="0" applyBorder="1"/>
    <xf numFmtId="0" fontId="2" fillId="3" borderId="8" xfId="0" applyFont="1" applyFill="1" applyBorder="1"/>
    <xf numFmtId="0" fontId="1" fillId="3" borderId="9" xfId="0" applyFont="1" applyFill="1" applyBorder="1"/>
    <xf numFmtId="0" fontId="1" fillId="3" borderId="8" xfId="0" applyFont="1" applyFill="1" applyBorder="1"/>
    <xf numFmtId="0" fontId="0" fillId="3" borderId="9" xfId="0" applyFill="1" applyBorder="1"/>
    <xf numFmtId="164" fontId="2" fillId="0" borderId="10" xfId="0" applyNumberFormat="1" applyFont="1" applyBorder="1"/>
    <xf numFmtId="164" fontId="2" fillId="0" borderId="12" xfId="0" applyNumberFormat="1" applyFont="1" applyBorder="1"/>
    <xf numFmtId="164" fontId="2" fillId="0" borderId="13" xfId="0" applyNumberFormat="1" applyFont="1" applyBorder="1"/>
    <xf numFmtId="0" fontId="2" fillId="0" borderId="14" xfId="0" applyFont="1" applyBorder="1"/>
    <xf numFmtId="0" fontId="3" fillId="0" borderId="8" xfId="0" applyFont="1" applyBorder="1"/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164" fontId="0" fillId="0" borderId="11" xfId="0" applyNumberFormat="1" applyBorder="1"/>
    <xf numFmtId="164" fontId="0" fillId="2" borderId="8" xfId="0" applyNumberFormat="1" applyFill="1" applyBorder="1"/>
    <xf numFmtId="0" fontId="1" fillId="0" borderId="9" xfId="0" applyFont="1" applyBorder="1"/>
    <xf numFmtId="0" fontId="0" fillId="2" borderId="8" xfId="0" applyFill="1" applyBorder="1"/>
    <xf numFmtId="164" fontId="1" fillId="0" borderId="15" xfId="0" applyNumberFormat="1" applyFont="1" applyBorder="1"/>
    <xf numFmtId="0" fontId="1" fillId="0" borderId="16" xfId="0" applyFont="1" applyBorder="1"/>
    <xf numFmtId="164" fontId="1" fillId="0" borderId="16" xfId="0" applyNumberFormat="1" applyFont="1" applyBorder="1"/>
    <xf numFmtId="0" fontId="1" fillId="0" borderId="17" xfId="0" applyFont="1" applyBorder="1"/>
    <xf numFmtId="164" fontId="6" fillId="0" borderId="0" xfId="0" applyNumberFormat="1" applyFont="1"/>
    <xf numFmtId="0" fontId="6" fillId="0" borderId="0" xfId="0" applyFont="1"/>
    <xf numFmtId="164" fontId="3" fillId="0" borderId="8" xfId="0" applyNumberFormat="1" applyFont="1" applyBorder="1"/>
    <xf numFmtId="164" fontId="1" fillId="0" borderId="13" xfId="0" applyNumberFormat="1" applyFont="1" applyBorder="1"/>
    <xf numFmtId="0" fontId="0" fillId="0" borderId="14" xfId="0" applyBorder="1"/>
    <xf numFmtId="164" fontId="3" fillId="0" borderId="0" xfId="0" applyNumberFormat="1" applyFont="1"/>
    <xf numFmtId="0" fontId="5" fillId="0" borderId="0" xfId="0" applyFont="1" applyAlignment="1">
      <alignment horizontal="center"/>
    </xf>
    <xf numFmtId="0" fontId="1" fillId="0" borderId="12" xfId="0" applyFont="1" applyBorder="1"/>
    <xf numFmtId="9" fontId="0" fillId="0" borderId="0" xfId="1" applyFont="1"/>
    <xf numFmtId="9" fontId="0" fillId="0" borderId="0" xfId="0" applyNumberFormat="1"/>
    <xf numFmtId="164" fontId="0" fillId="0" borderId="10" xfId="0" applyNumberFormat="1" applyBorder="1"/>
    <xf numFmtId="0" fontId="2" fillId="0" borderId="9" xfId="0" applyFont="1" applyBorder="1"/>
    <xf numFmtId="164" fontId="3" fillId="2" borderId="0" xfId="0" applyNumberFormat="1" applyFont="1" applyFill="1"/>
    <xf numFmtId="0" fontId="3" fillId="3" borderId="0" xfId="0" applyFont="1" applyFill="1"/>
    <xf numFmtId="9" fontId="0" fillId="0" borderId="8" xfId="1" applyFont="1" applyBorder="1"/>
    <xf numFmtId="9" fontId="0" fillId="0" borderId="0" xfId="1" applyFont="1" applyBorder="1"/>
    <xf numFmtId="0" fontId="0" fillId="2" borderId="0" xfId="0" applyFill="1"/>
    <xf numFmtId="164" fontId="8" fillId="0" borderId="8" xfId="0" applyNumberFormat="1" applyFont="1" applyBorder="1"/>
    <xf numFmtId="164" fontId="8" fillId="0" borderId="0" xfId="0" applyNumberFormat="1" applyFont="1"/>
    <xf numFmtId="0" fontId="0" fillId="0" borderId="0" xfId="0" applyAlignment="1">
      <alignment horizontal="right"/>
    </xf>
    <xf numFmtId="0" fontId="0" fillId="2" borderId="0" xfId="0" applyFill="1" applyAlignment="1">
      <alignment horizontal="right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9" xfId="0" applyFont="1" applyFill="1" applyBorder="1" applyAlignment="1">
      <alignment horizontal="center"/>
    </xf>
    <xf numFmtId="164" fontId="2" fillId="3" borderId="8" xfId="0" applyNumberFormat="1" applyFont="1" applyFill="1" applyBorder="1" applyAlignment="1">
      <alignment horizontal="center"/>
    </xf>
    <xf numFmtId="164" fontId="2" fillId="3" borderId="0" xfId="0" applyNumberFormat="1" applyFont="1" applyFill="1" applyAlignment="1">
      <alignment horizontal="center"/>
    </xf>
    <xf numFmtId="164" fontId="2" fillId="3" borderId="9" xfId="0" applyNumberFormat="1" applyFont="1" applyFill="1" applyBorder="1" applyAlignment="1">
      <alignment horizontal="center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67"/>
  <sheetViews>
    <sheetView showGridLines="0" tabSelected="1" topLeftCell="A7" workbookViewId="0">
      <selection activeCell="L51" sqref="L51"/>
    </sheetView>
  </sheetViews>
  <sheetFormatPr baseColWidth="10" defaultColWidth="8.88671875" defaultRowHeight="14.4" x14ac:dyDescent="0.3"/>
  <cols>
    <col min="1" max="1" width="6.6640625" customWidth="1"/>
    <col min="2" max="2" width="9.6640625" customWidth="1"/>
    <col min="3" max="3" width="11.6640625" customWidth="1"/>
    <col min="4" max="5" width="9.6640625" customWidth="1"/>
    <col min="6" max="6" width="3.6640625" customWidth="1"/>
    <col min="7" max="7" width="9.6640625" customWidth="1"/>
    <col min="8" max="8" width="11.6640625" customWidth="1"/>
    <col min="9" max="10" width="9.6640625" customWidth="1"/>
    <col min="11" max="11" width="6.6640625" customWidth="1"/>
    <col min="17" max="17" width="8.88671875" customWidth="1"/>
  </cols>
  <sheetData>
    <row r="1" spans="2:11" ht="9" customHeight="1" x14ac:dyDescent="0.3"/>
    <row r="2" spans="2:11" x14ac:dyDescent="0.3">
      <c r="B2" s="66" t="s">
        <v>56</v>
      </c>
      <c r="C2" t="s">
        <v>57</v>
      </c>
      <c r="D2" t="s">
        <v>53</v>
      </c>
    </row>
    <row r="3" spans="2:11" x14ac:dyDescent="0.3">
      <c r="B3" s="66" t="s">
        <v>56</v>
      </c>
      <c r="C3" t="s">
        <v>58</v>
      </c>
      <c r="D3" t="s">
        <v>54</v>
      </c>
    </row>
    <row r="4" spans="2:11" ht="9" customHeight="1" x14ac:dyDescent="0.3"/>
    <row r="5" spans="2:11" x14ac:dyDescent="0.3">
      <c r="B5" t="s">
        <v>55</v>
      </c>
      <c r="D5" s="63" t="s">
        <v>57</v>
      </c>
      <c r="H5" t="s">
        <v>60</v>
      </c>
      <c r="I5" s="63"/>
      <c r="J5" s="67" t="s">
        <v>59</v>
      </c>
    </row>
    <row r="6" spans="2:11" ht="9" customHeight="1" thickBot="1" x14ac:dyDescent="0.35"/>
    <row r="7" spans="2:11" ht="18" x14ac:dyDescent="0.35">
      <c r="B7" s="68" t="s">
        <v>24</v>
      </c>
      <c r="C7" s="69"/>
      <c r="D7" s="69"/>
      <c r="E7" s="69"/>
      <c r="F7" s="69"/>
      <c r="G7" s="69"/>
      <c r="H7" s="69"/>
      <c r="I7" s="69"/>
      <c r="J7" s="70"/>
    </row>
    <row r="8" spans="2:11" x14ac:dyDescent="0.3">
      <c r="B8" s="26" t="s">
        <v>26</v>
      </c>
      <c r="C8" s="5"/>
      <c r="D8" s="5"/>
      <c r="E8" s="5" t="s">
        <v>16</v>
      </c>
      <c r="G8" s="7" t="s">
        <v>26</v>
      </c>
      <c r="H8" s="6"/>
      <c r="I8" s="5"/>
      <c r="J8" s="27" t="s">
        <v>17</v>
      </c>
    </row>
    <row r="9" spans="2:11" x14ac:dyDescent="0.3">
      <c r="B9" s="17">
        <v>3000</v>
      </c>
      <c r="C9" s="8" t="s">
        <v>30</v>
      </c>
      <c r="E9" s="8"/>
      <c r="F9" s="8"/>
      <c r="G9" s="59">
        <v>4000</v>
      </c>
      <c r="H9" s="8" t="s">
        <v>30</v>
      </c>
      <c r="J9" s="18"/>
      <c r="K9" s="55"/>
    </row>
    <row r="10" spans="2:11" x14ac:dyDescent="0.3">
      <c r="B10" s="28" t="s">
        <v>46</v>
      </c>
      <c r="C10" s="6"/>
      <c r="D10" s="6"/>
      <c r="E10" s="60"/>
      <c r="F10" s="8"/>
      <c r="G10" s="5" t="s">
        <v>46</v>
      </c>
      <c r="H10" s="60"/>
      <c r="I10" s="6"/>
      <c r="J10" s="29"/>
    </row>
    <row r="11" spans="2:11" x14ac:dyDescent="0.3">
      <c r="B11" s="17">
        <v>200</v>
      </c>
      <c r="C11" s="8" t="s">
        <v>31</v>
      </c>
      <c r="E11" s="8"/>
      <c r="F11" s="8"/>
      <c r="G11" s="59">
        <v>120</v>
      </c>
      <c r="H11" s="8" t="s">
        <v>32</v>
      </c>
      <c r="J11" s="18"/>
    </row>
    <row r="12" spans="2:11" x14ac:dyDescent="0.3">
      <c r="B12" s="17">
        <v>133</v>
      </c>
      <c r="C12" s="8" t="s">
        <v>33</v>
      </c>
      <c r="E12" s="8"/>
      <c r="F12" s="8"/>
      <c r="G12" s="59">
        <v>115</v>
      </c>
      <c r="H12" s="8" t="s">
        <v>61</v>
      </c>
      <c r="J12" s="18"/>
    </row>
    <row r="13" spans="2:11" x14ac:dyDescent="0.3">
      <c r="B13" s="17">
        <v>80</v>
      </c>
      <c r="C13" s="8" t="s">
        <v>34</v>
      </c>
      <c r="E13" s="8"/>
      <c r="F13" s="8"/>
      <c r="G13" s="59"/>
      <c r="H13" s="8"/>
      <c r="J13" s="18"/>
    </row>
    <row r="14" spans="2:11" x14ac:dyDescent="0.3">
      <c r="B14" s="17"/>
      <c r="C14" s="8"/>
      <c r="E14" s="8"/>
      <c r="F14" s="8"/>
      <c r="G14" s="59"/>
      <c r="H14" s="8"/>
      <c r="J14" s="18"/>
    </row>
    <row r="15" spans="2:11" s="1" customFormat="1" x14ac:dyDescent="0.3">
      <c r="B15" s="32">
        <f>B9+SUM(B11:B14)</f>
        <v>3413</v>
      </c>
      <c r="C15" s="14" t="s">
        <v>35</v>
      </c>
      <c r="D15" s="15"/>
      <c r="E15" s="14"/>
      <c r="F15" s="4"/>
      <c r="G15" s="13">
        <f>G9+SUM(G11:G14)</f>
        <v>4235</v>
      </c>
      <c r="H15" s="14" t="s">
        <v>35</v>
      </c>
      <c r="I15" s="15"/>
      <c r="J15" s="33"/>
    </row>
    <row r="16" spans="2:11" s="1" customFormat="1" x14ac:dyDescent="0.3">
      <c r="B16" s="61">
        <f>IF($D5=C2,B15/(G15+B15),"")</f>
        <v>0.44626046025104604</v>
      </c>
      <c r="C16" s="8" t="str">
        <f>IF($D5=C2,"Anteil an gemeinsamen Gehälter","")</f>
        <v>Anteil an gemeinsamen Gehälter</v>
      </c>
      <c r="E16" s="4"/>
      <c r="F16" s="4"/>
      <c r="G16" s="62">
        <f>IF($D5=C2,G15/(B15+G15),"")</f>
        <v>0.55373953974895396</v>
      </c>
      <c r="H16" s="8" t="str">
        <f>IF($D5=C2,"Anteil an gemeinsamen Gehälter","")</f>
        <v>Anteil an gemeinsamen Gehälter</v>
      </c>
      <c r="J16" s="58"/>
      <c r="K16" s="55"/>
    </row>
    <row r="17" spans="2:10" x14ac:dyDescent="0.3">
      <c r="B17" s="74" t="s">
        <v>24</v>
      </c>
      <c r="C17" s="75"/>
      <c r="D17" s="75"/>
      <c r="E17" s="75"/>
      <c r="F17" s="75"/>
      <c r="G17" s="75"/>
      <c r="H17" s="75"/>
      <c r="I17" s="75"/>
      <c r="J17" s="76"/>
    </row>
    <row r="18" spans="2:10" x14ac:dyDescent="0.3">
      <c r="B18" s="19"/>
      <c r="E18" s="9">
        <v>500</v>
      </c>
      <c r="F18" t="s">
        <v>10</v>
      </c>
      <c r="J18" s="18"/>
    </row>
    <row r="19" spans="2:10" x14ac:dyDescent="0.3">
      <c r="B19" s="19"/>
      <c r="E19" s="9">
        <v>250</v>
      </c>
      <c r="F19" t="s">
        <v>50</v>
      </c>
      <c r="J19" s="18"/>
    </row>
    <row r="20" spans="2:10" ht="15" thickBot="1" x14ac:dyDescent="0.35">
      <c r="B20" s="20"/>
      <c r="C20" s="21"/>
      <c r="D20" s="21"/>
      <c r="E20" s="22">
        <f>SUM(B15,G15,E18:E19)</f>
        <v>8398</v>
      </c>
      <c r="F20" s="23" t="s">
        <v>25</v>
      </c>
      <c r="G20" s="21"/>
      <c r="H20" s="21"/>
      <c r="I20" s="24"/>
      <c r="J20" s="25"/>
    </row>
    <row r="21" spans="2:10" ht="9" customHeight="1" thickBot="1" x14ac:dyDescent="0.35">
      <c r="B21" s="3"/>
      <c r="C21" s="3"/>
      <c r="D21" s="4"/>
      <c r="E21" s="4"/>
      <c r="F21" s="4"/>
      <c r="G21" s="3"/>
      <c r="H21" s="4"/>
    </row>
    <row r="22" spans="2:10" ht="18" x14ac:dyDescent="0.35">
      <c r="B22" s="68" t="s">
        <v>12</v>
      </c>
      <c r="C22" s="69"/>
      <c r="D22" s="69"/>
      <c r="E22" s="69"/>
      <c r="F22" s="69"/>
      <c r="G22" s="69"/>
      <c r="H22" s="69"/>
      <c r="I22" s="69"/>
      <c r="J22" s="70"/>
    </row>
    <row r="23" spans="2:10" x14ac:dyDescent="0.3">
      <c r="B23" s="71" t="s">
        <v>28</v>
      </c>
      <c r="C23" s="72"/>
      <c r="D23" s="72"/>
      <c r="E23" s="72"/>
      <c r="F23" s="72"/>
      <c r="G23" s="72"/>
      <c r="H23" s="72"/>
      <c r="I23" s="72"/>
      <c r="J23" s="73"/>
    </row>
    <row r="24" spans="2:10" x14ac:dyDescent="0.3">
      <c r="B24" s="19"/>
      <c r="E24" s="9">
        <v>1700</v>
      </c>
      <c r="F24" t="s">
        <v>4</v>
      </c>
      <c r="J24" s="18"/>
    </row>
    <row r="25" spans="2:10" x14ac:dyDescent="0.3">
      <c r="B25" s="19"/>
      <c r="E25" s="9">
        <v>52</v>
      </c>
      <c r="F25" t="s">
        <v>5</v>
      </c>
      <c r="J25" s="18"/>
    </row>
    <row r="26" spans="2:10" x14ac:dyDescent="0.3">
      <c r="B26" s="19"/>
      <c r="E26" s="9">
        <v>20</v>
      </c>
      <c r="F26" t="s">
        <v>6</v>
      </c>
      <c r="J26" s="18"/>
    </row>
    <row r="27" spans="2:10" x14ac:dyDescent="0.3">
      <c r="B27" s="19"/>
      <c r="E27" s="9">
        <v>800</v>
      </c>
      <c r="F27" s="8" t="s">
        <v>20</v>
      </c>
      <c r="J27" s="18"/>
    </row>
    <row r="28" spans="2:10" x14ac:dyDescent="0.3">
      <c r="B28" s="19"/>
      <c r="E28" s="9">
        <v>35</v>
      </c>
      <c r="F28" t="s">
        <v>8</v>
      </c>
      <c r="J28" s="18"/>
    </row>
    <row r="29" spans="2:10" x14ac:dyDescent="0.3">
      <c r="B29" s="19"/>
      <c r="E29" s="9">
        <f>3+7.5+10</f>
        <v>20.5</v>
      </c>
      <c r="F29" t="s">
        <v>14</v>
      </c>
      <c r="J29" s="18"/>
    </row>
    <row r="30" spans="2:10" x14ac:dyDescent="0.3">
      <c r="B30" s="19"/>
      <c r="E30" s="9">
        <v>100</v>
      </c>
      <c r="F30" t="s">
        <v>13</v>
      </c>
      <c r="J30" s="18"/>
    </row>
    <row r="31" spans="2:10" x14ac:dyDescent="0.3">
      <c r="B31" s="19"/>
      <c r="E31" s="9">
        <v>50</v>
      </c>
      <c r="F31" t="s">
        <v>22</v>
      </c>
      <c r="J31" s="18"/>
    </row>
    <row r="32" spans="2:10" x14ac:dyDescent="0.3">
      <c r="B32" s="19"/>
      <c r="E32" s="9">
        <f>128+132+132</f>
        <v>392</v>
      </c>
      <c r="F32" t="s">
        <v>7</v>
      </c>
      <c r="J32" s="18"/>
    </row>
    <row r="33" spans="2:11" x14ac:dyDescent="0.3">
      <c r="B33" s="19"/>
      <c r="E33" s="9">
        <v>100</v>
      </c>
      <c r="F33" t="s">
        <v>15</v>
      </c>
      <c r="J33" s="18"/>
    </row>
    <row r="34" spans="2:11" x14ac:dyDescent="0.3">
      <c r="B34" s="19"/>
      <c r="E34" s="9">
        <v>260</v>
      </c>
      <c r="F34" t="s">
        <v>9</v>
      </c>
      <c r="J34" s="18"/>
    </row>
    <row r="35" spans="2:11" x14ac:dyDescent="0.3">
      <c r="B35" s="19"/>
      <c r="E35" s="9">
        <v>200</v>
      </c>
      <c r="F35" t="s">
        <v>21</v>
      </c>
      <c r="J35" s="18"/>
    </row>
    <row r="36" spans="2:11" x14ac:dyDescent="0.3">
      <c r="B36" s="71" t="s">
        <v>29</v>
      </c>
      <c r="C36" s="72"/>
      <c r="D36" s="72"/>
      <c r="E36" s="72"/>
      <c r="F36" s="72"/>
      <c r="G36" s="72"/>
      <c r="H36" s="72"/>
      <c r="I36" s="72"/>
      <c r="J36" s="73"/>
    </row>
    <row r="37" spans="2:11" x14ac:dyDescent="0.3">
      <c r="B37" s="19"/>
      <c r="D37" s="9">
        <v>50</v>
      </c>
      <c r="E37" s="2">
        <f>D37/12</f>
        <v>4.166666666666667</v>
      </c>
      <c r="F37" t="s">
        <v>18</v>
      </c>
      <c r="J37" s="18"/>
    </row>
    <row r="38" spans="2:11" x14ac:dyDescent="0.3">
      <c r="B38" s="19"/>
      <c r="D38" s="9">
        <v>195</v>
      </c>
      <c r="E38" s="2">
        <f>D38/12</f>
        <v>16.25</v>
      </c>
      <c r="F38" t="s">
        <v>19</v>
      </c>
      <c r="J38" s="18"/>
    </row>
    <row r="39" spans="2:11" x14ac:dyDescent="0.3">
      <c r="B39" s="19"/>
      <c r="D39" s="9">
        <v>3000</v>
      </c>
      <c r="E39" s="2">
        <f>D39/12</f>
        <v>250</v>
      </c>
      <c r="F39" t="s">
        <v>36</v>
      </c>
      <c r="J39" s="18"/>
    </row>
    <row r="40" spans="2:11" ht="15" thickBot="1" x14ac:dyDescent="0.35">
      <c r="B40" s="30"/>
      <c r="C40" s="22"/>
      <c r="D40" s="22"/>
      <c r="E40" s="22">
        <f>SUM(E24:E35,E37:E39)</f>
        <v>3999.9166666666665</v>
      </c>
      <c r="F40" s="22" t="s">
        <v>42</v>
      </c>
      <c r="G40" s="22"/>
      <c r="H40" s="22"/>
      <c r="I40" s="22"/>
      <c r="J40" s="31"/>
    </row>
    <row r="41" spans="2:11" ht="9" customHeight="1" thickBot="1" x14ac:dyDescent="0.35">
      <c r="B41" s="3"/>
      <c r="C41" s="3"/>
      <c r="D41" s="3"/>
      <c r="E41" s="3"/>
      <c r="F41" s="3"/>
      <c r="G41" s="3"/>
      <c r="H41" s="3"/>
      <c r="I41" s="3"/>
      <c r="J41" s="3"/>
    </row>
    <row r="42" spans="2:11" ht="18" x14ac:dyDescent="0.35">
      <c r="B42" s="68" t="s">
        <v>3</v>
      </c>
      <c r="C42" s="69"/>
      <c r="D42" s="69"/>
      <c r="E42" s="69"/>
      <c r="F42" s="69"/>
      <c r="G42" s="69"/>
      <c r="H42" s="69"/>
      <c r="I42" s="69"/>
      <c r="J42" s="70"/>
    </row>
    <row r="43" spans="2:11" ht="15" customHeight="1" x14ac:dyDescent="0.3">
      <c r="B43" s="34"/>
      <c r="C43" s="8"/>
      <c r="D43" s="8"/>
      <c r="E43" s="52">
        <f>E20</f>
        <v>8398</v>
      </c>
      <c r="F43" s="8" t="s">
        <v>25</v>
      </c>
      <c r="G43" s="8"/>
      <c r="H43" s="8"/>
      <c r="J43" s="18"/>
    </row>
    <row r="44" spans="2:11" ht="15" customHeight="1" x14ac:dyDescent="0.35">
      <c r="B44" s="35"/>
      <c r="C44" s="53"/>
      <c r="D44" s="53"/>
      <c r="E44" s="52">
        <f>-(E40)</f>
        <v>-3999.9166666666665</v>
      </c>
      <c r="F44" s="52" t="s">
        <v>27</v>
      </c>
      <c r="G44" s="53"/>
      <c r="H44" s="53"/>
      <c r="I44" s="53"/>
      <c r="J44" s="36"/>
    </row>
    <row r="45" spans="2:11" s="1" customFormat="1" ht="15" customHeight="1" x14ac:dyDescent="0.3">
      <c r="B45" s="37"/>
      <c r="C45" s="10"/>
      <c r="D45" s="10"/>
      <c r="E45" s="11">
        <f>E43+E44</f>
        <v>4398.0833333333339</v>
      </c>
      <c r="F45" s="10" t="s">
        <v>3</v>
      </c>
      <c r="G45" s="10"/>
      <c r="H45" s="10"/>
      <c r="I45" s="10"/>
      <c r="J45" s="38"/>
    </row>
    <row r="46" spans="2:11" ht="15" thickBot="1" x14ac:dyDescent="0.35">
      <c r="B46" s="57">
        <f>IF(D5=C2,E45*B16,E45*0.5)</f>
        <v>1962.6906925557882</v>
      </c>
      <c r="C46" s="24" t="s">
        <v>52</v>
      </c>
      <c r="D46" s="39"/>
      <c r="E46" s="39"/>
      <c r="F46" s="24"/>
      <c r="G46" s="39">
        <f>IF(D5=C2,E45*G16,E45*0.5)</f>
        <v>2435.3926407775457</v>
      </c>
      <c r="H46" s="24" t="s">
        <v>52</v>
      </c>
      <c r="I46" s="24"/>
      <c r="J46" s="54"/>
      <c r="K46" s="56"/>
    </row>
    <row r="47" spans="2:11" ht="9" customHeight="1" thickBot="1" x14ac:dyDescent="0.35"/>
    <row r="48" spans="2:11" ht="18" x14ac:dyDescent="0.35">
      <c r="B48" s="68" t="s">
        <v>38</v>
      </c>
      <c r="C48" s="69"/>
      <c r="D48" s="69"/>
      <c r="E48" s="69"/>
      <c r="F48" s="69"/>
      <c r="G48" s="69"/>
      <c r="H48" s="69"/>
      <c r="I48" s="69"/>
      <c r="J48" s="70"/>
    </row>
    <row r="49" spans="2:12" x14ac:dyDescent="0.3">
      <c r="B49" s="26" t="s">
        <v>37</v>
      </c>
      <c r="C49" s="5"/>
      <c r="D49" s="5"/>
      <c r="E49" s="5" t="s">
        <v>16</v>
      </c>
      <c r="G49" s="7" t="s">
        <v>37</v>
      </c>
      <c r="H49" s="6"/>
      <c r="I49" s="5"/>
      <c r="J49" s="27" t="s">
        <v>17</v>
      </c>
    </row>
    <row r="50" spans="2:12" x14ac:dyDescent="0.3">
      <c r="B50" s="49">
        <f>B9</f>
        <v>3000</v>
      </c>
      <c r="C50" s="8" t="s">
        <v>30</v>
      </c>
      <c r="E50" s="8"/>
      <c r="G50" s="2">
        <f>G9</f>
        <v>4000</v>
      </c>
      <c r="H50" s="8" t="s">
        <v>30</v>
      </c>
      <c r="J50" s="18"/>
    </row>
    <row r="51" spans="2:12" x14ac:dyDescent="0.3">
      <c r="B51" s="64">
        <f>B15-B46</f>
        <v>1450.3093074442118</v>
      </c>
      <c r="C51" t="s">
        <v>39</v>
      </c>
      <c r="G51" s="65">
        <f>G15-G46</f>
        <v>1799.6073592224543</v>
      </c>
      <c r="H51" t="s">
        <v>39</v>
      </c>
      <c r="J51" s="18"/>
      <c r="K51" s="55"/>
      <c r="L51" s="2"/>
    </row>
    <row r="52" spans="2:12" x14ac:dyDescent="0.3">
      <c r="B52" s="26" t="s">
        <v>11</v>
      </c>
      <c r="C52" s="5"/>
      <c r="D52" s="5"/>
      <c r="E52" s="5"/>
      <c r="G52" s="7" t="s">
        <v>11</v>
      </c>
      <c r="H52" s="6"/>
      <c r="I52" s="5"/>
      <c r="J52" s="27"/>
    </row>
    <row r="53" spans="2:12" x14ac:dyDescent="0.3">
      <c r="B53" s="40">
        <v>250</v>
      </c>
      <c r="C53" t="s">
        <v>0</v>
      </c>
      <c r="D53" s="1"/>
      <c r="E53" s="1"/>
      <c r="G53" s="9">
        <v>60</v>
      </c>
      <c r="H53" t="s">
        <v>41</v>
      </c>
      <c r="I53" s="1"/>
      <c r="J53" s="41"/>
    </row>
    <row r="54" spans="2:12" x14ac:dyDescent="0.3">
      <c r="B54" s="40">
        <v>250</v>
      </c>
      <c r="C54" t="s">
        <v>40</v>
      </c>
      <c r="D54" s="1"/>
      <c r="E54" s="1"/>
      <c r="G54" s="9">
        <v>500</v>
      </c>
      <c r="H54" t="s">
        <v>40</v>
      </c>
      <c r="I54" s="1"/>
      <c r="J54" s="41"/>
    </row>
    <row r="55" spans="2:12" x14ac:dyDescent="0.3">
      <c r="B55" s="40">
        <v>170</v>
      </c>
      <c r="C55" t="s">
        <v>44</v>
      </c>
      <c r="G55" s="9">
        <v>170</v>
      </c>
      <c r="H55" t="s">
        <v>44</v>
      </c>
      <c r="J55" s="18"/>
    </row>
    <row r="56" spans="2:12" x14ac:dyDescent="0.3">
      <c r="B56" s="40">
        <v>70</v>
      </c>
      <c r="C56" t="s">
        <v>1</v>
      </c>
      <c r="G56" s="9">
        <v>70</v>
      </c>
      <c r="H56" t="s">
        <v>1</v>
      </c>
      <c r="J56" s="18"/>
    </row>
    <row r="57" spans="2:12" x14ac:dyDescent="0.3">
      <c r="B57" s="40">
        <v>25</v>
      </c>
      <c r="C57" t="s">
        <v>2</v>
      </c>
      <c r="G57" s="9">
        <v>20</v>
      </c>
      <c r="H57" t="s">
        <v>2</v>
      </c>
      <c r="J57" s="18"/>
    </row>
    <row r="58" spans="2:12" x14ac:dyDescent="0.3">
      <c r="B58" s="42"/>
      <c r="G58" s="9">
        <v>100</v>
      </c>
      <c r="H58" t="s">
        <v>20</v>
      </c>
      <c r="J58" s="18"/>
    </row>
    <row r="59" spans="2:12" x14ac:dyDescent="0.3">
      <c r="B59" s="40"/>
      <c r="G59" s="9">
        <v>50</v>
      </c>
      <c r="H59" t="s">
        <v>43</v>
      </c>
      <c r="J59" s="18"/>
    </row>
    <row r="60" spans="2:12" x14ac:dyDescent="0.3">
      <c r="B60" s="40"/>
      <c r="G60" s="9">
        <v>23</v>
      </c>
      <c r="H60" t="s">
        <v>45</v>
      </c>
      <c r="J60" s="18"/>
    </row>
    <row r="61" spans="2:12" x14ac:dyDescent="0.3">
      <c r="B61" s="50">
        <f>SUM(B53:B57)</f>
        <v>765</v>
      </c>
      <c r="C61" s="15" t="s">
        <v>23</v>
      </c>
      <c r="D61" s="15"/>
      <c r="E61" s="15"/>
      <c r="F61" s="1"/>
      <c r="G61" s="16">
        <f>SUM(G53:G60)</f>
        <v>993</v>
      </c>
      <c r="H61" s="15" t="s">
        <v>23</v>
      </c>
      <c r="I61" s="12"/>
      <c r="J61" s="51"/>
    </row>
    <row r="62" spans="2:12" s="1" customFormat="1" ht="15" thickBot="1" x14ac:dyDescent="0.35">
      <c r="B62" s="43">
        <f>B50-B51-B61</f>
        <v>784.69069255578825</v>
      </c>
      <c r="C62" s="44" t="s">
        <v>37</v>
      </c>
      <c r="D62" s="44"/>
      <c r="E62" s="44"/>
      <c r="F62" s="44"/>
      <c r="G62" s="45">
        <f>G50-G51-G61</f>
        <v>1207.3926407775457</v>
      </c>
      <c r="H62" s="44" t="s">
        <v>37</v>
      </c>
      <c r="I62" s="44"/>
      <c r="J62" s="46"/>
    </row>
    <row r="63" spans="2:12" ht="9" customHeight="1" x14ac:dyDescent="0.3"/>
    <row r="64" spans="2:12" x14ac:dyDescent="0.3">
      <c r="B64" s="47" t="s">
        <v>47</v>
      </c>
      <c r="G64" s="2"/>
    </row>
    <row r="65" spans="2:2" x14ac:dyDescent="0.3">
      <c r="B65" s="48" t="s">
        <v>48</v>
      </c>
    </row>
    <row r="66" spans="2:2" x14ac:dyDescent="0.3">
      <c r="B66" s="48" t="s">
        <v>49</v>
      </c>
    </row>
    <row r="67" spans="2:2" x14ac:dyDescent="0.3">
      <c r="B67" s="48" t="s">
        <v>51</v>
      </c>
    </row>
  </sheetData>
  <mergeCells count="7">
    <mergeCell ref="B48:J48"/>
    <mergeCell ref="B23:J23"/>
    <mergeCell ref="B36:J36"/>
    <mergeCell ref="B42:J42"/>
    <mergeCell ref="B7:J7"/>
    <mergeCell ref="B22:J22"/>
    <mergeCell ref="B17:J17"/>
  </mergeCells>
  <dataValidations count="1">
    <dataValidation type="list" allowBlank="1" showInputMessage="1" showErrorMessage="1" sqref="D5" xr:uid="{75A493A4-5751-476F-A4CF-8AC5967CDE5A}">
      <formula1>$C$2:$C$3</formula1>
    </dataValidation>
  </dataValidations>
  <pageMargins left="0.25" right="0.25" top="0.75" bottom="0.75" header="0.3" footer="0.3"/>
  <pageSetup paperSize="9" orientation="portrait" r:id="rId1"/>
  <rowBreaks count="1" manualBreakCount="1">
    <brk id="63" max="16383" man="1"/>
  </rowBreaks>
  <colBreaks count="1" manualBreakCount="1">
    <brk id="1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2BBA9BBA07CED4895FCD5641FDDC6C3" ma:contentTypeVersion="14" ma:contentTypeDescription="Ein neues Dokument erstellen." ma:contentTypeScope="" ma:versionID="31927407e60d4b52f98fca86b1c34808">
  <xsd:schema xmlns:xsd="http://www.w3.org/2001/XMLSchema" xmlns:xs="http://www.w3.org/2001/XMLSchema" xmlns:p="http://schemas.microsoft.com/office/2006/metadata/properties" xmlns:ns2="e3d0a5ad-7a3a-49c5-8ceb-6e77eabe0abb" xmlns:ns3="436f5ecc-5095-4337-8a5c-a427a102b955" targetNamespace="http://schemas.microsoft.com/office/2006/metadata/properties" ma:root="true" ma:fieldsID="91f39e6ea315bd2bbf51ac8fdc69d2b3" ns2:_="" ns3:_="">
    <xsd:import namespace="e3d0a5ad-7a3a-49c5-8ceb-6e77eabe0abb"/>
    <xsd:import namespace="436f5ecc-5095-4337-8a5c-a427a102b95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bjectDetectorVersions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d0a5ad-7a3a-49c5-8ceb-6e77eabe0a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Bildmarkierungen" ma:readOnly="false" ma:fieldId="{5cf76f15-5ced-4ddc-b409-7134ff3c332f}" ma:taxonomyMulti="true" ma:sspId="716ac760-1a2c-4294-b1ae-1042d393056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6f5ecc-5095-4337-8a5c-a427a102b955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8bd20f98-f235-4af3-b20d-66000ab2e8a4}" ma:internalName="TaxCatchAll" ma:showField="CatchAllData" ma:web="436f5ecc-5095-4337-8a5c-a427a102b95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3d0a5ad-7a3a-49c5-8ceb-6e77eabe0abb">
      <Terms xmlns="http://schemas.microsoft.com/office/infopath/2007/PartnerControls"/>
    </lcf76f155ced4ddcb4097134ff3c332f>
    <TaxCatchAll xmlns="436f5ecc-5095-4337-8a5c-a427a102b955" xsi:nil="true"/>
  </documentManagement>
</p:properties>
</file>

<file path=customXml/itemProps1.xml><?xml version="1.0" encoding="utf-8"?>
<ds:datastoreItem xmlns:ds="http://schemas.openxmlformats.org/officeDocument/2006/customXml" ds:itemID="{FB09686D-8FB1-45DA-98BC-9E014F6C1F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d0a5ad-7a3a-49c5-8ceb-6e77eabe0abb"/>
    <ds:schemaRef ds:uri="436f5ecc-5095-4337-8a5c-a427a102b9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6A11171-D022-4AAC-A692-41617BA72AD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2B98D89-A477-4DD9-8D85-08232AAB33F9}">
  <ds:schemaRefs>
    <ds:schemaRef ds:uri="http://schemas.microsoft.com/office/2006/metadata/properties"/>
    <ds:schemaRef ds:uri="http://schemas.microsoft.com/office/infopath/2007/PartnerControls"/>
    <ds:schemaRef ds:uri="e3d0a5ad-7a3a-49c5-8ceb-6e77eabe0abb"/>
    <ds:schemaRef ds:uri="436f5ecc-5095-4337-8a5c-a427a102b95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Ausgleichszahlung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Pawel Linke</dc:creator>
  <cp:keywords/>
  <dc:description/>
  <cp:lastModifiedBy>Dana Willms</cp:lastModifiedBy>
  <cp:revision/>
  <cp:lastPrinted>2024-02-20T15:42:30Z</cp:lastPrinted>
  <dcterms:created xsi:type="dcterms:W3CDTF">2020-03-20T18:59:07Z</dcterms:created>
  <dcterms:modified xsi:type="dcterms:W3CDTF">2024-03-25T10:54:58Z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0x01010022BBA9BBA07CED4895FCD5641FDDC6C3</vt:lpwstr>
  </property>
  <property fmtid="{D5CDD505-2E9C-101B-9397-08002B2CF9AE}" pid="3" name="MediaServiceImageTags">
    <vt:lpwstr/>
  </property>
</Properties>
</file>